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210" activeTab="1"/>
  </bookViews>
  <sheets>
    <sheet name="Ζημιών" sheetId="2" r:id="rId1"/>
    <sheet name="Ζωής" sheetId="3" r:id="rId2"/>
  </sheets>
  <calcPr calcId="145621"/>
</workbook>
</file>

<file path=xl/calcChain.xml><?xml version="1.0" encoding="utf-8"?>
<calcChain xmlns="http://schemas.openxmlformats.org/spreadsheetml/2006/main">
  <c r="D14" i="2" l="1"/>
  <c r="E14" i="2"/>
  <c r="F14" i="2"/>
  <c r="G14" i="2"/>
  <c r="I14" i="2"/>
  <c r="J14" i="2"/>
  <c r="K14" i="2"/>
  <c r="D6" i="2"/>
  <c r="D7" i="2"/>
  <c r="D8" i="2"/>
  <c r="D9" i="2"/>
  <c r="D10" i="2"/>
  <c r="D11" i="2"/>
  <c r="D12" i="2"/>
  <c r="D13" i="2"/>
  <c r="D15" i="2"/>
  <c r="D16" i="2"/>
  <c r="D17" i="2"/>
  <c r="D18" i="2"/>
  <c r="D19" i="2"/>
  <c r="D20" i="2"/>
  <c r="D21" i="2"/>
  <c r="D22" i="2"/>
  <c r="D23" i="2"/>
  <c r="D24" i="2"/>
  <c r="O5" i="3" l="1"/>
  <c r="H12" i="3"/>
  <c r="H10" i="3"/>
  <c r="H9" i="3"/>
  <c r="H8" i="3"/>
  <c r="H7" i="3"/>
  <c r="H11" i="3"/>
  <c r="H6" i="3"/>
  <c r="I17" i="2" l="1"/>
  <c r="I6" i="2" l="1"/>
  <c r="I10" i="2"/>
  <c r="I21" i="2"/>
  <c r="I20" i="2"/>
  <c r="I16" i="2"/>
  <c r="I22" i="2"/>
  <c r="N5" i="3"/>
  <c r="I24" i="2"/>
  <c r="I18" i="2"/>
  <c r="I12" i="2"/>
  <c r="I11" i="2"/>
  <c r="I23" i="2"/>
  <c r="I19" i="2"/>
  <c r="I15" i="2"/>
  <c r="I13" i="2"/>
  <c r="I9" i="2"/>
  <c r="I8" i="2"/>
  <c r="I7" i="2"/>
  <c r="R5" i="3" l="1"/>
  <c r="S5" i="3"/>
  <c r="R14" i="3"/>
  <c r="S14" i="3"/>
  <c r="Q5" i="3"/>
  <c r="Q14" i="3"/>
  <c r="M12" i="3"/>
  <c r="M11" i="3"/>
  <c r="M10" i="3"/>
  <c r="M9" i="3"/>
  <c r="M8" i="3"/>
  <c r="M7" i="3"/>
  <c r="M6" i="3"/>
  <c r="O14" i="3"/>
  <c r="K14" i="3"/>
  <c r="J14" i="3"/>
  <c r="I14" i="3"/>
  <c r="K5" i="3"/>
  <c r="J5" i="3"/>
  <c r="I5" i="3"/>
  <c r="H14" i="3"/>
  <c r="H5" i="3"/>
  <c r="M26" i="2"/>
  <c r="J26" i="2"/>
  <c r="K26" i="2"/>
  <c r="I26" i="2" l="1"/>
  <c r="M14" i="3"/>
  <c r="G26" i="2" l="1"/>
  <c r="F26" i="2"/>
  <c r="E26" i="2"/>
  <c r="D26" i="2" l="1"/>
  <c r="N14" i="3" l="1"/>
  <c r="M5" i="3"/>
</calcChain>
</file>

<file path=xl/sharedStrings.xml><?xml version="1.0" encoding="utf-8"?>
<sst xmlns="http://schemas.openxmlformats.org/spreadsheetml/2006/main" count="73" uniqueCount="58">
  <si>
    <t>Ασφάλιστρα</t>
  </si>
  <si>
    <t>Ασφάλιστρα
Αντασφαλ.</t>
  </si>
  <si>
    <t>Δικαιώματα
Συμβολ.</t>
  </si>
  <si>
    <t>Σύνολο
Ασφαλίστρων</t>
  </si>
  <si>
    <t>Συμμ. Αντασφαλιστών</t>
  </si>
  <si>
    <t>Πληρωθ.
-Ιδία Κράτηση</t>
  </si>
  <si>
    <t>Πλήθος Συμβολαίων</t>
  </si>
  <si>
    <t>Πλήθος Καλύψεων</t>
  </si>
  <si>
    <t>Πλήθος Ασφαλισμένων</t>
  </si>
  <si>
    <t>Ανάλυση Κλάδου</t>
  </si>
  <si>
    <t>Κατ.Ασφαλίσεων Ζωής</t>
  </si>
  <si>
    <t>Τύπος Παραγωγής</t>
  </si>
  <si>
    <t>Συχνότητα Καταβολών</t>
  </si>
  <si>
    <t>Ατυχήματα</t>
  </si>
  <si>
    <t>Ασθένειες</t>
  </si>
  <si>
    <t>Αεροσκάφη</t>
  </si>
  <si>
    <t>Μεταφερόμενα εμπορεύματα</t>
  </si>
  <si>
    <t>Πυρκαγιά και στοιχεία της φύσης</t>
  </si>
  <si>
    <t>Λοιπές ζημιές αγαθών</t>
  </si>
  <si>
    <t>Αστική ευθύνη από χερσαία αυτοκίνητα οχήματα</t>
  </si>
  <si>
    <t>10.1</t>
  </si>
  <si>
    <t>10.2</t>
  </si>
  <si>
    <t>Υλικές ζημίες αστικής ευθύνης από χερσαία αυτοκίνητα οχήματα</t>
  </si>
  <si>
    <t>Αστική ευθύνη από αεροσκάφη</t>
  </si>
  <si>
    <t>Γενική αστική ευθύνη</t>
  </si>
  <si>
    <t>Πιστώσεις</t>
  </si>
  <si>
    <t>Εγγυήσεις</t>
  </si>
  <si>
    <t>Διάφορες χρηματικές απώλειες</t>
  </si>
  <si>
    <t>Νομική προστασία</t>
  </si>
  <si>
    <t>Βοήθεια</t>
  </si>
  <si>
    <t>Ζωής</t>
  </si>
  <si>
    <t>I</t>
  </si>
  <si>
    <t>Ασφαλίσεις ζωής</t>
  </si>
  <si>
    <t>I.1</t>
  </si>
  <si>
    <t>I.2</t>
  </si>
  <si>
    <t>Ασφαλίσεις προσόδων</t>
  </si>
  <si>
    <t>I.3</t>
  </si>
  <si>
    <t>Συμπληρωματικές Ασφαλίσεις</t>
  </si>
  <si>
    <t>III</t>
  </si>
  <si>
    <t>IV</t>
  </si>
  <si>
    <t>VI</t>
  </si>
  <si>
    <t>VII</t>
  </si>
  <si>
    <t>Συνολικό Αποτέλεσμα</t>
  </si>
  <si>
    <t>Σύνολο 
Πληρ. Αποζημιώσεων</t>
  </si>
  <si>
    <t>Κλάδοι Ζημιών</t>
  </si>
  <si>
    <t>Ι</t>
  </si>
  <si>
    <t>Χερσαία οχήματα (εκτός σιδηροδρομικών)</t>
  </si>
  <si>
    <t>Πλοία (θαλάσσια, λιμναία και ποτάμια σκάφη)</t>
  </si>
  <si>
    <t>Σωματικές βλάβες αστικής ευθύνης από χερσαία αυτοκίνητα οχήματα</t>
  </si>
  <si>
    <t>Αστική Ευθύνη από θαλάσσια, λιμναία και ποτάμια σκάφη</t>
  </si>
  <si>
    <t>Κλάδοι Ζωής</t>
  </si>
  <si>
    <t>Ζωής, Προσόδων, Γάμου, Γέννησης που συν. με επενδύσεις</t>
  </si>
  <si>
    <t>Ασφάλισης Υγείας (ατύχημα, ασθένεια)</t>
  </si>
  <si>
    <t>Κεφαλαιοποίησης</t>
  </si>
  <si>
    <t>Διαχείρισης ομαδικών συνταξιοδοτικών ταμείων (κεφαλαίων)</t>
  </si>
  <si>
    <t>Ασφ. επιβίωσης, θανάτου, μικτές, ζωής με επιστροφή ασφαλίστρου</t>
  </si>
  <si>
    <t>Ασφ. επιβίωσης, θανάτου, μικτές, Ασφαλίσεις προσόδων, Συμπλ. Ασφ.</t>
  </si>
  <si>
    <t>Ασφάλιστρα και Πληρωθείσες Αποζημιώσεις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</si>
</sst>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#,##0.00;\-#,##0.00;#,##0.00;@"/>
    <numFmt numFmtId="165" formatCode="_-* #,##0\ _€_-;\-* #,##0\ _€_-;_-* &quot;-&quot;??\ _€_-;_-@_-"/>
    <numFmt numFmtId="166" formatCode="#,##0.00_ ;\-#,##0.00\ "/>
    <numFmt numFmtId="167" formatCode="#,##0_ ;\-#,##0\ "/>
  </numFmts>
  <fonts count="17" x14ac:knownFonts="1">
    <font>
      <sz val="11"/>
      <color theme="1"/>
      <name val="Calibri"/>
      <family val="2"/>
      <charset val="161"/>
      <scheme val="minor"/>
    </font>
    <font>
      <b/>
      <u/>
      <sz val="9"/>
      <color rgb="FF00000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9"/>
      <color rgb="FF000000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i/>
      <sz val="8"/>
      <color rgb="FF000000"/>
      <name val="Calibri"/>
      <family val="2"/>
      <charset val="161"/>
      <scheme val="minor"/>
    </font>
    <font>
      <b/>
      <i/>
      <sz val="8"/>
      <color rgb="FF000000"/>
      <name val="Calibri"/>
      <family val="2"/>
      <charset val="161"/>
      <scheme val="minor"/>
    </font>
    <font>
      <b/>
      <u/>
      <sz val="11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i/>
      <sz val="9"/>
      <color rgb="FF000000"/>
      <name val="Calibri"/>
      <family val="2"/>
      <charset val="161"/>
      <scheme val="minor"/>
    </font>
    <font>
      <b/>
      <i/>
      <sz val="9"/>
      <color theme="1"/>
      <name val="Calibri"/>
      <family val="2"/>
      <charset val="161"/>
      <scheme val="minor"/>
    </font>
    <font>
      <sz val="8"/>
      <color rgb="FF00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49" fontId="1" fillId="2" borderId="0" xfId="0" applyNumberFormat="1" applyFont="1" applyFill="1" applyAlignment="1">
      <alignment vertical="center"/>
    </xf>
    <xf numFmtId="0" fontId="4" fillId="2" borderId="0" xfId="0" applyFont="1" applyFill="1"/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9" fontId="3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Border="1"/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164" fontId="5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/>
    <xf numFmtId="165" fontId="3" fillId="2" borderId="1" xfId="1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right" vertical="center" wrapText="1"/>
    </xf>
    <xf numFmtId="165" fontId="7" fillId="2" borderId="0" xfId="0" applyNumberFormat="1" applyFont="1" applyFill="1" applyBorder="1"/>
    <xf numFmtId="165" fontId="5" fillId="2" borderId="0" xfId="1" applyNumberFormat="1" applyFont="1" applyFill="1" applyBorder="1" applyAlignment="1">
      <alignment horizontal="right" vertical="center" wrapText="1"/>
    </xf>
    <xf numFmtId="165" fontId="3" fillId="2" borderId="0" xfId="1" applyNumberFormat="1" applyFont="1" applyFill="1" applyBorder="1" applyAlignment="1">
      <alignment horizontal="right" vertical="center" wrapText="1"/>
    </xf>
    <xf numFmtId="165" fontId="10" fillId="2" borderId="0" xfId="1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165" fontId="13" fillId="2" borderId="1" xfId="1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indent="2"/>
    </xf>
    <xf numFmtId="164" fontId="8" fillId="2" borderId="0" xfId="0" applyNumberFormat="1" applyFont="1" applyFill="1" applyBorder="1" applyAlignment="1">
      <alignment horizontal="left" vertical="center" wrapText="1" indent="2"/>
    </xf>
    <xf numFmtId="164" fontId="14" fillId="2" borderId="0" xfId="0" applyNumberFormat="1" applyFont="1" applyFill="1" applyBorder="1" applyAlignment="1">
      <alignment horizontal="left" vertical="center" wrapText="1" indent="2"/>
    </xf>
    <xf numFmtId="164" fontId="3" fillId="2" borderId="0" xfId="0" applyNumberFormat="1" applyFont="1" applyFill="1" applyBorder="1" applyAlignment="1">
      <alignment horizontal="right" vertical="center" wrapText="1"/>
    </xf>
    <xf numFmtId="49" fontId="3" fillId="2" borderId="4" xfId="0" applyNumberFormat="1" applyFont="1" applyFill="1" applyBorder="1" applyAlignment="1">
      <alignment vertical="center" wrapText="1"/>
    </xf>
    <xf numFmtId="165" fontId="4" fillId="2" borderId="0" xfId="1" applyNumberFormat="1" applyFont="1" applyFill="1"/>
    <xf numFmtId="165" fontId="9" fillId="2" borderId="0" xfId="1" applyNumberFormat="1" applyFont="1" applyFill="1" applyAlignment="1">
      <alignment horizontal="left" indent="2"/>
    </xf>
    <xf numFmtId="165" fontId="15" fillId="2" borderId="0" xfId="1" applyNumberFormat="1" applyFont="1" applyFill="1" applyAlignment="1">
      <alignment horizontal="left" indent="2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left" vertical="center" wrapText="1" indent="2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 indent="2"/>
    </xf>
    <xf numFmtId="49" fontId="3" fillId="3" borderId="1" xfId="0" applyNumberFormat="1" applyFont="1" applyFill="1" applyBorder="1" applyAlignment="1">
      <alignment horizontal="left" vertical="center" wrapText="1" indent="1"/>
    </xf>
    <xf numFmtId="164" fontId="16" fillId="4" borderId="1" xfId="0" applyNumberFormat="1" applyFont="1" applyFill="1" applyBorder="1" applyAlignment="1">
      <alignment horizontal="right" vertical="center" wrapText="1"/>
    </xf>
    <xf numFmtId="166" fontId="13" fillId="2" borderId="1" xfId="1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right" vertical="center" wrapText="1"/>
    </xf>
    <xf numFmtId="166" fontId="3" fillId="2" borderId="1" xfId="1" applyNumberFormat="1" applyFont="1" applyFill="1" applyBorder="1" applyAlignment="1">
      <alignment horizontal="right" vertical="center" wrapText="1"/>
    </xf>
    <xf numFmtId="167" fontId="3" fillId="2" borderId="1" xfId="1" applyNumberFormat="1" applyFont="1" applyFill="1" applyBorder="1" applyAlignment="1">
      <alignment horizontal="righ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opLeftCell="B1" workbookViewId="0">
      <selection activeCell="O17" sqref="O17"/>
    </sheetView>
  </sheetViews>
  <sheetFormatPr defaultRowHeight="15" outlineLevelRow="1" outlineLevelCol="1" x14ac:dyDescent="0.25"/>
  <cols>
    <col min="1" max="1" width="9.140625" style="8"/>
    <col min="2" max="2" width="5.42578125" style="23" customWidth="1"/>
    <col min="3" max="3" width="49.140625" style="8" customWidth="1"/>
    <col min="4" max="4" width="17" style="12" customWidth="1"/>
    <col min="5" max="5" width="15.7109375" style="8" hidden="1" customWidth="1" outlineLevel="1"/>
    <col min="6" max="7" width="14.140625" style="8" hidden="1" customWidth="1" outlineLevel="1"/>
    <col min="8" max="8" width="2.42578125" style="8" hidden="1" customWidth="1" outlineLevel="1"/>
    <col min="9" max="9" width="19.5703125" style="12" customWidth="1" collapsed="1"/>
    <col min="10" max="11" width="14.140625" style="8" hidden="1" customWidth="1" outlineLevel="1"/>
    <col min="12" max="12" width="2.140625" style="8" customWidth="1" collapsed="1"/>
    <col min="13" max="13" width="12" style="8" customWidth="1"/>
    <col min="14" max="16384" width="9.140625" style="8"/>
  </cols>
  <sheetData>
    <row r="2" spans="2:14" s="2" customFormat="1" ht="12" x14ac:dyDescent="0.2">
      <c r="D2" s="6"/>
      <c r="H2" s="10"/>
      <c r="I2" s="6"/>
      <c r="L2" s="10"/>
    </row>
    <row r="3" spans="2:14" s="2" customFormat="1" x14ac:dyDescent="0.2">
      <c r="B3" s="21" t="s">
        <v>57</v>
      </c>
      <c r="D3" s="6"/>
      <c r="H3" s="10"/>
      <c r="I3" s="6"/>
      <c r="L3" s="10"/>
    </row>
    <row r="4" spans="2:14" s="2" customFormat="1" ht="15" customHeight="1" thickBot="1" x14ac:dyDescent="0.25">
      <c r="B4" s="49"/>
      <c r="C4" s="49"/>
      <c r="D4" s="6"/>
      <c r="E4" s="14"/>
      <c r="F4" s="14"/>
      <c r="G4" s="14"/>
      <c r="H4" s="14"/>
      <c r="I4" s="14"/>
      <c r="J4" s="14"/>
      <c r="K4" s="14"/>
      <c r="L4" s="14"/>
      <c r="M4" s="14"/>
      <c r="N4" s="10"/>
    </row>
    <row r="5" spans="2:14" s="2" customFormat="1" ht="32.25" customHeight="1" thickBot="1" x14ac:dyDescent="0.25">
      <c r="B5" s="47" t="s">
        <v>44</v>
      </c>
      <c r="C5" s="48"/>
      <c r="D5" s="5" t="s">
        <v>3</v>
      </c>
      <c r="E5" s="20" t="s">
        <v>0</v>
      </c>
      <c r="F5" s="20" t="s">
        <v>1</v>
      </c>
      <c r="G5" s="20" t="s">
        <v>2</v>
      </c>
      <c r="H5" s="9"/>
      <c r="I5" s="5" t="s">
        <v>43</v>
      </c>
      <c r="J5" s="20" t="s">
        <v>4</v>
      </c>
      <c r="K5" s="20" t="s">
        <v>5</v>
      </c>
      <c r="L5" s="9"/>
      <c r="M5" s="5" t="s">
        <v>6</v>
      </c>
    </row>
    <row r="6" spans="2:14" s="2" customFormat="1" ht="15" customHeight="1" thickBot="1" x14ac:dyDescent="0.25">
      <c r="B6" s="4">
        <v>1</v>
      </c>
      <c r="C6" s="3" t="s">
        <v>13</v>
      </c>
      <c r="D6" s="42">
        <f>SUM(E6:G6)</f>
        <v>38388826.789999999</v>
      </c>
      <c r="E6" s="42">
        <v>30709554.079999998</v>
      </c>
      <c r="F6" s="42">
        <v>909665.32</v>
      </c>
      <c r="G6" s="42">
        <v>6769607.3899999997</v>
      </c>
      <c r="H6" s="17"/>
      <c r="I6" s="42">
        <f>J6+K6</f>
        <v>3246311.66</v>
      </c>
      <c r="J6" s="42">
        <v>1118382.78</v>
      </c>
      <c r="K6" s="42">
        <v>2127928.88</v>
      </c>
      <c r="L6" s="11"/>
      <c r="M6" s="43">
        <v>650035</v>
      </c>
    </row>
    <row r="7" spans="2:14" s="2" customFormat="1" ht="15" customHeight="1" thickBot="1" x14ac:dyDescent="0.25">
      <c r="B7" s="4">
        <v>2</v>
      </c>
      <c r="C7" s="3" t="s">
        <v>14</v>
      </c>
      <c r="D7" s="42">
        <f t="shared" ref="D7:D24" si="0">SUM(E7:G7)</f>
        <v>24413514.57</v>
      </c>
      <c r="E7" s="42">
        <v>21839798.84</v>
      </c>
      <c r="F7" s="42">
        <v>244165.97</v>
      </c>
      <c r="G7" s="42">
        <v>2329549.7599999998</v>
      </c>
      <c r="H7" s="17"/>
      <c r="I7" s="42">
        <f t="shared" ref="I7:I13" si="1">J7+K7</f>
        <v>9264284.2699999996</v>
      </c>
      <c r="J7" s="42">
        <v>2986111.31</v>
      </c>
      <c r="K7" s="42">
        <v>6278172.96</v>
      </c>
      <c r="L7" s="11"/>
      <c r="M7" s="43">
        <v>33114</v>
      </c>
    </row>
    <row r="8" spans="2:14" s="2" customFormat="1" ht="15" customHeight="1" thickBot="1" x14ac:dyDescent="0.25">
      <c r="B8" s="4">
        <v>3</v>
      </c>
      <c r="C8" s="3" t="s">
        <v>46</v>
      </c>
      <c r="D8" s="42">
        <f t="shared" si="0"/>
        <v>193693446.72</v>
      </c>
      <c r="E8" s="42">
        <v>156471332.55000001</v>
      </c>
      <c r="F8" s="42">
        <v>220664.39</v>
      </c>
      <c r="G8" s="42">
        <v>37001449.780000001</v>
      </c>
      <c r="H8" s="17"/>
      <c r="I8" s="42">
        <f t="shared" si="1"/>
        <v>79974563.359999999</v>
      </c>
      <c r="J8" s="42">
        <v>1118840.77</v>
      </c>
      <c r="K8" s="42">
        <v>78855722.590000004</v>
      </c>
      <c r="L8" s="11"/>
      <c r="M8" s="43">
        <v>415031</v>
      </c>
    </row>
    <row r="9" spans="2:14" s="2" customFormat="1" ht="15" customHeight="1" thickBot="1" x14ac:dyDescent="0.25">
      <c r="B9" s="4">
        <v>5</v>
      </c>
      <c r="C9" s="3" t="s">
        <v>15</v>
      </c>
      <c r="D9" s="42">
        <f t="shared" si="0"/>
        <v>653158.54999999993</v>
      </c>
      <c r="E9" s="42">
        <v>646078.93999999994</v>
      </c>
      <c r="F9" s="42">
        <v>0</v>
      </c>
      <c r="G9" s="42">
        <v>7079.61</v>
      </c>
      <c r="H9" s="17"/>
      <c r="I9" s="42">
        <f t="shared" si="1"/>
        <v>43382.6</v>
      </c>
      <c r="J9" s="42">
        <v>40643.449999999997</v>
      </c>
      <c r="K9" s="42">
        <v>2739.15</v>
      </c>
      <c r="L9" s="11"/>
      <c r="M9" s="43">
        <v>9</v>
      </c>
    </row>
    <row r="10" spans="2:14" s="2" customFormat="1" ht="15" customHeight="1" thickBot="1" x14ac:dyDescent="0.25">
      <c r="B10" s="4">
        <v>6</v>
      </c>
      <c r="C10" s="3" t="s">
        <v>47</v>
      </c>
      <c r="D10" s="42">
        <f t="shared" si="0"/>
        <v>12702920.43</v>
      </c>
      <c r="E10" s="42">
        <v>11703715.619999999</v>
      </c>
      <c r="F10" s="42">
        <v>20376.759999999998</v>
      </c>
      <c r="G10" s="42">
        <v>978828.05</v>
      </c>
      <c r="H10" s="17"/>
      <c r="I10" s="42">
        <f t="shared" si="1"/>
        <v>9395418.6699999999</v>
      </c>
      <c r="J10" s="42">
        <v>2326052.27</v>
      </c>
      <c r="K10" s="42">
        <v>7069366.4000000004</v>
      </c>
      <c r="L10" s="11"/>
      <c r="M10" s="43">
        <v>16233</v>
      </c>
    </row>
    <row r="11" spans="2:14" s="2" customFormat="1" ht="15" customHeight="1" thickBot="1" x14ac:dyDescent="0.25">
      <c r="B11" s="4">
        <v>7</v>
      </c>
      <c r="C11" s="3" t="s">
        <v>16</v>
      </c>
      <c r="D11" s="42">
        <f t="shared" si="0"/>
        <v>24196520.16</v>
      </c>
      <c r="E11" s="42">
        <v>20873473.98</v>
      </c>
      <c r="F11" s="42">
        <v>596918.99</v>
      </c>
      <c r="G11" s="42">
        <v>2726127.19</v>
      </c>
      <c r="H11" s="17"/>
      <c r="I11" s="42">
        <f t="shared" si="1"/>
        <v>3856805.1</v>
      </c>
      <c r="J11" s="42">
        <v>928656.9</v>
      </c>
      <c r="K11" s="42">
        <v>2928148.2</v>
      </c>
      <c r="L11" s="11"/>
      <c r="M11" s="43">
        <v>40569</v>
      </c>
    </row>
    <row r="12" spans="2:14" s="2" customFormat="1" ht="15" customHeight="1" thickBot="1" x14ac:dyDescent="0.25">
      <c r="B12" s="4">
        <v>8</v>
      </c>
      <c r="C12" s="3" t="s">
        <v>17</v>
      </c>
      <c r="D12" s="42">
        <f t="shared" si="0"/>
        <v>372755736.34000003</v>
      </c>
      <c r="E12" s="42">
        <v>315627163.62</v>
      </c>
      <c r="F12" s="42">
        <v>10765243.74</v>
      </c>
      <c r="G12" s="42">
        <v>46363328.979999997</v>
      </c>
      <c r="H12" s="17"/>
      <c r="I12" s="42">
        <f t="shared" si="1"/>
        <v>70514111.840000004</v>
      </c>
      <c r="J12" s="42">
        <v>25335114.129999999</v>
      </c>
      <c r="K12" s="42">
        <v>45178997.710000001</v>
      </c>
      <c r="L12" s="11"/>
      <c r="M12" s="43">
        <v>1491454</v>
      </c>
    </row>
    <row r="13" spans="2:14" s="2" customFormat="1" ht="15" customHeight="1" thickBot="1" x14ac:dyDescent="0.25">
      <c r="B13" s="4">
        <v>9</v>
      </c>
      <c r="C13" s="3" t="s">
        <v>18</v>
      </c>
      <c r="D13" s="42">
        <f t="shared" si="0"/>
        <v>102795044.11999999</v>
      </c>
      <c r="E13" s="42">
        <v>90156485.609999999</v>
      </c>
      <c r="F13" s="42">
        <v>2874692.41</v>
      </c>
      <c r="G13" s="42">
        <v>9763866.0999999996</v>
      </c>
      <c r="H13" s="17"/>
      <c r="I13" s="42">
        <f t="shared" si="1"/>
        <v>22292894.719999999</v>
      </c>
      <c r="J13" s="42">
        <v>9933209.2400000002</v>
      </c>
      <c r="K13" s="42">
        <v>12359685.48</v>
      </c>
      <c r="L13" s="11"/>
      <c r="M13" s="43">
        <v>106921</v>
      </c>
    </row>
    <row r="14" spans="2:14" s="2" customFormat="1" ht="15" customHeight="1" thickBot="1" x14ac:dyDescent="0.25">
      <c r="B14" s="4">
        <v>10</v>
      </c>
      <c r="C14" s="3" t="s">
        <v>19</v>
      </c>
      <c r="D14" s="42">
        <f>SUM(D15:D16)</f>
        <v>887438494.77999997</v>
      </c>
      <c r="E14" s="42">
        <f>SUM(E15:E16)</f>
        <v>712351353.66999996</v>
      </c>
      <c r="F14" s="42">
        <f>SUM(F15:F16)</f>
        <v>4064165.19</v>
      </c>
      <c r="G14" s="42">
        <f>SUM(G15:G16)</f>
        <v>171022975.92000002</v>
      </c>
      <c r="H14" s="18"/>
      <c r="I14" s="42">
        <f>SUM(I15:I16)</f>
        <v>492212376.09000003</v>
      </c>
      <c r="J14" s="42">
        <f>J15+J16</f>
        <v>66775667.620000005</v>
      </c>
      <c r="K14" s="42">
        <f>K15+K16</f>
        <v>425436708.47000003</v>
      </c>
      <c r="L14" s="11"/>
      <c r="M14" s="43">
        <v>5296253</v>
      </c>
    </row>
    <row r="15" spans="2:14" s="2" customFormat="1" ht="15" customHeight="1" outlineLevel="1" collapsed="1" thickBot="1" x14ac:dyDescent="0.25">
      <c r="B15" s="35" t="s">
        <v>20</v>
      </c>
      <c r="C15" s="36" t="s">
        <v>48</v>
      </c>
      <c r="D15" s="42">
        <f t="shared" si="0"/>
        <v>371055327.04999995</v>
      </c>
      <c r="E15" s="42">
        <v>295570784.70999998</v>
      </c>
      <c r="F15" s="42">
        <v>3341623.53</v>
      </c>
      <c r="G15" s="42">
        <v>72142918.810000002</v>
      </c>
      <c r="H15" s="19"/>
      <c r="I15" s="42">
        <f>J15+K15</f>
        <v>220465929.41000003</v>
      </c>
      <c r="J15" s="42">
        <v>46095381.859999999</v>
      </c>
      <c r="K15" s="42">
        <v>174370547.55000001</v>
      </c>
      <c r="L15" s="15"/>
      <c r="M15" s="43"/>
    </row>
    <row r="16" spans="2:14" s="2" customFormat="1" ht="15" customHeight="1" outlineLevel="1" thickBot="1" x14ac:dyDescent="0.25">
      <c r="B16" s="35" t="s">
        <v>21</v>
      </c>
      <c r="C16" s="36" t="s">
        <v>22</v>
      </c>
      <c r="D16" s="42">
        <f t="shared" si="0"/>
        <v>516383167.73000002</v>
      </c>
      <c r="E16" s="42">
        <v>416780568.95999998</v>
      </c>
      <c r="F16" s="42">
        <v>722541.66</v>
      </c>
      <c r="G16" s="42">
        <v>98880057.109999999</v>
      </c>
      <c r="H16" s="19"/>
      <c r="I16" s="42">
        <f t="shared" ref="I16:I24" si="2">J16+K16</f>
        <v>271746446.68000001</v>
      </c>
      <c r="J16" s="42">
        <v>20680285.760000002</v>
      </c>
      <c r="K16" s="42">
        <v>251066160.91999999</v>
      </c>
      <c r="L16" s="15"/>
      <c r="M16" s="43"/>
    </row>
    <row r="17" spans="2:13" s="2" customFormat="1" ht="15" customHeight="1" thickBot="1" x14ac:dyDescent="0.25">
      <c r="B17" s="4">
        <v>11</v>
      </c>
      <c r="C17" s="3" t="s">
        <v>23</v>
      </c>
      <c r="D17" s="42">
        <f t="shared" si="0"/>
        <v>838661.7300000001</v>
      </c>
      <c r="E17" s="42">
        <v>827593.42</v>
      </c>
      <c r="F17" s="42">
        <v>0</v>
      </c>
      <c r="G17" s="42">
        <v>11068.31</v>
      </c>
      <c r="H17" s="17"/>
      <c r="I17" s="42">
        <f t="shared" si="2"/>
        <v>965106.85000000009</v>
      </c>
      <c r="J17" s="42">
        <v>9228.7999999999993</v>
      </c>
      <c r="K17" s="42">
        <v>955878.05</v>
      </c>
      <c r="L17" s="11"/>
      <c r="M17" s="43">
        <v>45</v>
      </c>
    </row>
    <row r="18" spans="2:13" s="2" customFormat="1" ht="15" customHeight="1" thickBot="1" x14ac:dyDescent="0.25">
      <c r="B18" s="4">
        <v>12</v>
      </c>
      <c r="C18" s="3" t="s">
        <v>49</v>
      </c>
      <c r="D18" s="42">
        <f t="shared" si="0"/>
        <v>6675520.1400000006</v>
      </c>
      <c r="E18" s="42">
        <v>6032048.1200000001</v>
      </c>
      <c r="F18" s="42">
        <v>1505.57</v>
      </c>
      <c r="G18" s="42">
        <v>641966.44999999995</v>
      </c>
      <c r="H18" s="17"/>
      <c r="I18" s="42">
        <f t="shared" si="2"/>
        <v>1477536.3099999998</v>
      </c>
      <c r="J18" s="42">
        <v>-33477.360000000001</v>
      </c>
      <c r="K18" s="42">
        <v>1511013.67</v>
      </c>
      <c r="L18" s="11"/>
      <c r="M18" s="43">
        <v>17749</v>
      </c>
    </row>
    <row r="19" spans="2:13" s="2" customFormat="1" ht="15" customHeight="1" thickBot="1" x14ac:dyDescent="0.25">
      <c r="B19" s="4">
        <v>13</v>
      </c>
      <c r="C19" s="3" t="s">
        <v>24</v>
      </c>
      <c r="D19" s="42">
        <f t="shared" si="0"/>
        <v>80487656.719999999</v>
      </c>
      <c r="E19" s="42">
        <v>72200709.519999996</v>
      </c>
      <c r="F19" s="42">
        <v>2280730.92</v>
      </c>
      <c r="G19" s="42">
        <v>6006216.2800000003</v>
      </c>
      <c r="H19" s="17"/>
      <c r="I19" s="42">
        <f t="shared" si="2"/>
        <v>10772702.49</v>
      </c>
      <c r="J19" s="42">
        <v>4162800.01</v>
      </c>
      <c r="K19" s="42">
        <v>6609902.4800000004</v>
      </c>
      <c r="L19" s="11"/>
      <c r="M19" s="43">
        <v>84339</v>
      </c>
    </row>
    <row r="20" spans="2:13" s="2" customFormat="1" ht="15" customHeight="1" thickBot="1" x14ac:dyDescent="0.25">
      <c r="B20" s="4">
        <v>14</v>
      </c>
      <c r="C20" s="3" t="s">
        <v>25</v>
      </c>
      <c r="D20" s="42">
        <f t="shared" si="0"/>
        <v>31708244.380000003</v>
      </c>
      <c r="E20" s="42">
        <v>28802392.780000001</v>
      </c>
      <c r="F20" s="42">
        <v>-40309.25</v>
      </c>
      <c r="G20" s="42">
        <v>2946160.85</v>
      </c>
      <c r="H20" s="17"/>
      <c r="I20" s="42">
        <f t="shared" si="2"/>
        <v>11221263.700000001</v>
      </c>
      <c r="J20" s="42">
        <v>9017444.7100000009</v>
      </c>
      <c r="K20" s="42">
        <v>2203818.9900000002</v>
      </c>
      <c r="L20" s="11"/>
      <c r="M20" s="43">
        <v>571</v>
      </c>
    </row>
    <row r="21" spans="2:13" s="2" customFormat="1" ht="15" customHeight="1" thickBot="1" x14ac:dyDescent="0.25">
      <c r="B21" s="4">
        <v>15</v>
      </c>
      <c r="C21" s="3" t="s">
        <v>26</v>
      </c>
      <c r="D21" s="42">
        <f t="shared" si="0"/>
        <v>228910.84</v>
      </c>
      <c r="E21" s="42">
        <v>185986.91</v>
      </c>
      <c r="F21" s="42">
        <v>4117.28</v>
      </c>
      <c r="G21" s="42">
        <v>38806.65</v>
      </c>
      <c r="H21" s="17"/>
      <c r="I21" s="42">
        <f t="shared" si="2"/>
        <v>1654398.81</v>
      </c>
      <c r="J21" s="42">
        <v>1248692.19</v>
      </c>
      <c r="K21" s="42">
        <v>405706.62</v>
      </c>
      <c r="L21" s="11"/>
      <c r="M21" s="43">
        <v>47</v>
      </c>
    </row>
    <row r="22" spans="2:13" s="2" customFormat="1" ht="15" customHeight="1" thickBot="1" x14ac:dyDescent="0.25">
      <c r="B22" s="4">
        <v>16</v>
      </c>
      <c r="C22" s="3" t="s">
        <v>27</v>
      </c>
      <c r="D22" s="42">
        <f t="shared" si="0"/>
        <v>44998795.109999999</v>
      </c>
      <c r="E22" s="42">
        <v>29652322.629999999</v>
      </c>
      <c r="F22" s="42">
        <v>12621095.18</v>
      </c>
      <c r="G22" s="42">
        <v>2725377.3</v>
      </c>
      <c r="H22" s="17"/>
      <c r="I22" s="42">
        <f t="shared" si="2"/>
        <v>4658786.24</v>
      </c>
      <c r="J22" s="42">
        <v>1455830.58</v>
      </c>
      <c r="K22" s="42">
        <v>3202955.66</v>
      </c>
      <c r="L22" s="11"/>
      <c r="M22" s="43">
        <v>17762</v>
      </c>
    </row>
    <row r="23" spans="2:13" s="2" customFormat="1" ht="15" customHeight="1" thickBot="1" x14ac:dyDescent="0.25">
      <c r="B23" s="4">
        <v>17</v>
      </c>
      <c r="C23" s="3" t="s">
        <v>28</v>
      </c>
      <c r="D23" s="42">
        <f t="shared" si="0"/>
        <v>40050665.119999997</v>
      </c>
      <c r="E23" s="42">
        <v>30186899.25</v>
      </c>
      <c r="F23" s="42">
        <v>2560926.81</v>
      </c>
      <c r="G23" s="42">
        <v>7302839.0599999996</v>
      </c>
      <c r="H23" s="17"/>
      <c r="I23" s="42">
        <f t="shared" si="2"/>
        <v>3677411.18</v>
      </c>
      <c r="J23" s="42">
        <v>24155.96</v>
      </c>
      <c r="K23" s="42">
        <v>3653255.22</v>
      </c>
      <c r="L23" s="11"/>
      <c r="M23" s="43">
        <v>1400175</v>
      </c>
    </row>
    <row r="24" spans="2:13" s="2" customFormat="1" ht="15" customHeight="1" thickBot="1" x14ac:dyDescent="0.25">
      <c r="B24" s="4">
        <v>18</v>
      </c>
      <c r="C24" s="3" t="s">
        <v>29</v>
      </c>
      <c r="D24" s="42">
        <f t="shared" si="0"/>
        <v>155919870.64000002</v>
      </c>
      <c r="E24" s="42">
        <v>84695179.260000005</v>
      </c>
      <c r="F24" s="42">
        <v>52602295.170000002</v>
      </c>
      <c r="G24" s="42">
        <v>18622396.210000001</v>
      </c>
      <c r="H24" s="17"/>
      <c r="I24" s="42">
        <f t="shared" si="2"/>
        <v>32033726.140000001</v>
      </c>
      <c r="J24" s="42">
        <v>1387267.14</v>
      </c>
      <c r="K24" s="42">
        <v>30646459</v>
      </c>
      <c r="L24" s="11"/>
      <c r="M24" s="43">
        <v>5852467</v>
      </c>
    </row>
    <row r="25" spans="2:13" ht="15.75" thickBot="1" x14ac:dyDescent="0.3"/>
    <row r="26" spans="2:13" s="10" customFormat="1" ht="15.75" thickBot="1" x14ac:dyDescent="0.3">
      <c r="B26" s="22"/>
      <c r="C26" s="16" t="s">
        <v>42</v>
      </c>
      <c r="D26" s="41">
        <f>D6+D7+D8+D9+D10+D11+D12+D13+D14+D17+D18+D19+D20+D21+D22+D23+D24</f>
        <v>2017945987.1400001</v>
      </c>
      <c r="E26" s="40">
        <f>E6+E7+E8+E9+E10+E11+E12+E13+E14+E21+E22+E23+E24+E19+E20+E17+E18</f>
        <v>1612962088.8</v>
      </c>
      <c r="F26" s="40">
        <f>F6+F7+F8+F9+F10+F11+F12+F13+F14+F21+F22+F23+F24+F17+F18+F19+F20</f>
        <v>89726254.450000003</v>
      </c>
      <c r="G26" s="40">
        <f>G6+G7+G8+G9+G10+G11+G12+G13+G14+G19+G20+G21+G22+G23+G24+G17+G18</f>
        <v>315257643.88999993</v>
      </c>
      <c r="H26" s="24"/>
      <c r="I26" s="26">
        <f>K26+J26</f>
        <v>757261080.02999997</v>
      </c>
      <c r="J26" s="40">
        <f>J6+J7+J8+J9+J10+J11+J12+J13+J14+J19+J20+J21+J22+J23+J24+J17+J18</f>
        <v>127834620.49999999</v>
      </c>
      <c r="K26" s="40">
        <f>K6+K7+K8+K9+K10+K11+K12+K13+K14+K17+K18+K19+K20+K21+K22+K23+K24</f>
        <v>629426459.52999997</v>
      </c>
      <c r="L26" s="25"/>
      <c r="M26" s="26">
        <f>M6+M7+M8+M9+M10+M11+M12+M13+M14+M19+M20+M21+M22+M23+M24+M17+M18</f>
        <v>15422774</v>
      </c>
    </row>
  </sheetData>
  <mergeCells count="2">
    <mergeCell ref="B5:C5"/>
    <mergeCell ref="B4:C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E1" zoomScaleNormal="100" workbookViewId="0">
      <selection activeCell="N24" sqref="N24"/>
    </sheetView>
  </sheetViews>
  <sheetFormatPr defaultRowHeight="15" outlineLevelRow="1" outlineLevelCol="1" x14ac:dyDescent="0.25"/>
  <cols>
    <col min="1" max="1" width="3.85546875" style="8" customWidth="1"/>
    <col min="2" max="2" width="48.7109375" style="8" customWidth="1"/>
    <col min="3" max="3" width="4.42578125" style="8" customWidth="1"/>
    <col min="4" max="4" width="69.5703125" style="8" customWidth="1"/>
    <col min="5" max="5" width="19.28515625" style="8" customWidth="1" outlineLevel="1"/>
    <col min="6" max="6" width="22.85546875" style="8" customWidth="1" outlineLevel="1"/>
    <col min="7" max="7" width="19.5703125" style="8" customWidth="1" outlineLevel="1"/>
    <col min="8" max="8" width="14.28515625" style="8" customWidth="1"/>
    <col min="9" max="9" width="16.85546875" style="8" customWidth="1" outlineLevel="1"/>
    <col min="10" max="10" width="15" style="8" customWidth="1" outlineLevel="1"/>
    <col min="11" max="11" width="15.140625" style="8" customWidth="1" outlineLevel="1"/>
    <col min="12" max="12" width="2.42578125" customWidth="1"/>
    <col min="13" max="13" width="17" style="8" customWidth="1" collapsed="1"/>
    <col min="14" max="14" width="15.85546875" style="8" customWidth="1" outlineLevel="1"/>
    <col min="15" max="15" width="16.7109375" style="8" customWidth="1" outlineLevel="1"/>
    <col min="16" max="16" width="2.140625" style="8" customWidth="1"/>
    <col min="17" max="17" width="11.42578125" style="8" customWidth="1"/>
    <col min="18" max="18" width="11.140625" style="8" hidden="1" customWidth="1"/>
    <col min="19" max="19" width="12.42578125" style="8" customWidth="1"/>
    <col min="20" max="16384" width="9.140625" style="8"/>
  </cols>
  <sheetData>
    <row r="1" spans="1:19" x14ac:dyDescent="0.25">
      <c r="L1" s="8"/>
    </row>
    <row r="2" spans="1:19" s="2" customFormat="1" ht="12" x14ac:dyDescent="0.2">
      <c r="A2" s="1" t="s">
        <v>57</v>
      </c>
      <c r="P2" s="10"/>
    </row>
    <row r="3" spans="1:19" s="2" customFormat="1" ht="12.75" thickBot="1" x14ac:dyDescent="0.25">
      <c r="P3" s="10"/>
    </row>
    <row r="4" spans="1:19" s="2" customFormat="1" ht="24.75" customHeight="1" thickBot="1" x14ac:dyDescent="0.25">
      <c r="A4" s="47" t="s">
        <v>50</v>
      </c>
      <c r="B4" s="48"/>
      <c r="C4" s="50" t="s">
        <v>9</v>
      </c>
      <c r="D4" s="51"/>
      <c r="E4" s="31" t="s">
        <v>10</v>
      </c>
      <c r="F4" s="31" t="s">
        <v>11</v>
      </c>
      <c r="G4" s="31" t="s">
        <v>12</v>
      </c>
      <c r="H4" s="5" t="s">
        <v>3</v>
      </c>
      <c r="I4" s="5" t="s">
        <v>0</v>
      </c>
      <c r="J4" s="5" t="s">
        <v>1</v>
      </c>
      <c r="K4" s="5" t="s">
        <v>2</v>
      </c>
      <c r="M4" s="5" t="s">
        <v>43</v>
      </c>
      <c r="N4" s="5" t="s">
        <v>4</v>
      </c>
      <c r="O4" s="5" t="s">
        <v>5</v>
      </c>
      <c r="P4" s="9"/>
      <c r="Q4" s="5" t="s">
        <v>6</v>
      </c>
      <c r="R4" s="5" t="s">
        <v>7</v>
      </c>
      <c r="S4" s="5" t="s">
        <v>8</v>
      </c>
    </row>
    <row r="5" spans="1:19" s="2" customFormat="1" ht="15" customHeight="1" thickBot="1" x14ac:dyDescent="0.25">
      <c r="A5" s="3" t="s">
        <v>31</v>
      </c>
      <c r="B5" s="3" t="s">
        <v>30</v>
      </c>
      <c r="C5" s="7" t="s">
        <v>45</v>
      </c>
      <c r="D5" s="3" t="s">
        <v>56</v>
      </c>
      <c r="E5" s="37"/>
      <c r="F5" s="37"/>
      <c r="G5" s="37"/>
      <c r="H5" s="13">
        <f>H6+H7+H8</f>
        <v>1196697523.7400002</v>
      </c>
      <c r="I5" s="13">
        <f>I6+I7+I8</f>
        <v>1181638275.7600002</v>
      </c>
      <c r="J5" s="13">
        <f>J6+J7+J8</f>
        <v>2522283.19</v>
      </c>
      <c r="K5" s="13">
        <f>K6+K7+K8</f>
        <v>12536964.790000001</v>
      </c>
      <c r="M5" s="45">
        <f>M6+M7+M8</f>
        <v>981241595.32999992</v>
      </c>
      <c r="N5" s="45">
        <f>N6+N7+N8</f>
        <v>46927031.18</v>
      </c>
      <c r="O5" s="46">
        <f>SUM(O6:O8)</f>
        <v>934314564.14999986</v>
      </c>
      <c r="P5" s="9"/>
      <c r="Q5" s="13">
        <f>SUM(Q6:Q8)</f>
        <v>1319322</v>
      </c>
      <c r="R5" s="13">
        <f t="shared" ref="R5:S5" si="0">SUM(R6:R8)</f>
        <v>0</v>
      </c>
      <c r="S5" s="46">
        <f t="shared" si="0"/>
        <v>5018686</v>
      </c>
    </row>
    <row r="6" spans="1:19" s="6" customFormat="1" ht="15" customHeight="1" outlineLevel="1" thickBot="1" x14ac:dyDescent="0.25">
      <c r="A6" s="3" t="s">
        <v>31</v>
      </c>
      <c r="B6" s="3" t="s">
        <v>32</v>
      </c>
      <c r="C6" s="3" t="s">
        <v>33</v>
      </c>
      <c r="D6" s="3" t="s">
        <v>55</v>
      </c>
      <c r="E6" s="37"/>
      <c r="F6" s="37"/>
      <c r="G6" s="37"/>
      <c r="H6" s="40">
        <f>SUM(I6:K6)</f>
        <v>488721051.54000008</v>
      </c>
      <c r="I6" s="40">
        <v>485109327.29000008</v>
      </c>
      <c r="J6" s="40">
        <v>691608.24</v>
      </c>
      <c r="K6" s="40">
        <v>2920116.0100000002</v>
      </c>
      <c r="L6" s="32"/>
      <c r="M6" s="45">
        <f>N6+O6</f>
        <v>352045381.29999995</v>
      </c>
      <c r="N6" s="40">
        <v>16408129.02</v>
      </c>
      <c r="O6" s="40">
        <v>335637252.27999997</v>
      </c>
      <c r="P6" s="9"/>
      <c r="Q6" s="44">
        <v>1011280</v>
      </c>
      <c r="R6" s="13"/>
      <c r="S6" s="44">
        <v>3004534</v>
      </c>
    </row>
    <row r="7" spans="1:19" s="6" customFormat="1" ht="15" customHeight="1" outlineLevel="1" thickBot="1" x14ac:dyDescent="0.25">
      <c r="A7" s="3" t="s">
        <v>31</v>
      </c>
      <c r="B7" s="3" t="s">
        <v>32</v>
      </c>
      <c r="C7" s="3" t="s">
        <v>34</v>
      </c>
      <c r="D7" s="3" t="s">
        <v>35</v>
      </c>
      <c r="E7" s="37"/>
      <c r="F7" s="37"/>
      <c r="G7" s="37"/>
      <c r="H7" s="40">
        <f t="shared" ref="H7:H12" si="1">SUM(I7:K7)</f>
        <v>125326966.06</v>
      </c>
      <c r="I7" s="40">
        <v>125088453.62</v>
      </c>
      <c r="J7" s="40">
        <v>2176.98</v>
      </c>
      <c r="K7" s="40">
        <v>236335.46</v>
      </c>
      <c r="L7" s="33"/>
      <c r="M7" s="45">
        <f>N7+O7</f>
        <v>198896618.89000002</v>
      </c>
      <c r="N7" s="40">
        <v>5982.86</v>
      </c>
      <c r="O7" s="40">
        <v>198890636.03</v>
      </c>
      <c r="P7" s="28"/>
      <c r="Q7" s="44">
        <v>306027</v>
      </c>
      <c r="R7" s="13"/>
      <c r="S7" s="44">
        <v>310213</v>
      </c>
    </row>
    <row r="8" spans="1:19" s="6" customFormat="1" ht="15" customHeight="1" outlineLevel="1" thickBot="1" x14ac:dyDescent="0.25">
      <c r="A8" s="3" t="s">
        <v>31</v>
      </c>
      <c r="B8" s="3" t="s">
        <v>32</v>
      </c>
      <c r="C8" s="3" t="s">
        <v>36</v>
      </c>
      <c r="D8" s="3" t="s">
        <v>37</v>
      </c>
      <c r="E8" s="37"/>
      <c r="F8" s="37"/>
      <c r="G8" s="37"/>
      <c r="H8" s="40">
        <f t="shared" si="1"/>
        <v>582649506.1400001</v>
      </c>
      <c r="I8" s="40">
        <v>571440494.85000002</v>
      </c>
      <c r="J8" s="40">
        <v>1828497.97</v>
      </c>
      <c r="K8" s="40">
        <v>9380513.3200000003</v>
      </c>
      <c r="L8" s="33"/>
      <c r="M8" s="45">
        <f>O8+N8</f>
        <v>430299595.13999999</v>
      </c>
      <c r="N8" s="40">
        <v>30512919.300000001</v>
      </c>
      <c r="O8" s="40">
        <v>399786675.83999997</v>
      </c>
      <c r="P8" s="28"/>
      <c r="Q8" s="44">
        <v>2015</v>
      </c>
      <c r="R8" s="13"/>
      <c r="S8" s="44">
        <v>1703939</v>
      </c>
    </row>
    <row r="9" spans="1:19" s="6" customFormat="1" ht="12.75" thickBot="1" x14ac:dyDescent="0.25">
      <c r="A9" s="3" t="s">
        <v>38</v>
      </c>
      <c r="B9" s="3" t="s">
        <v>51</v>
      </c>
      <c r="C9" s="39"/>
      <c r="D9" s="38"/>
      <c r="E9" s="38"/>
      <c r="F9" s="38"/>
      <c r="G9" s="38"/>
      <c r="H9" s="40">
        <f t="shared" si="1"/>
        <v>322663564.97000003</v>
      </c>
      <c r="I9" s="40">
        <v>322346175.23000002</v>
      </c>
      <c r="J9" s="13">
        <v>0</v>
      </c>
      <c r="K9" s="40">
        <v>317389.74</v>
      </c>
      <c r="L9" s="33"/>
      <c r="M9" s="45">
        <f>N9+O9</f>
        <v>497214151.13</v>
      </c>
      <c r="N9" s="40">
        <v>0</v>
      </c>
      <c r="O9" s="40">
        <v>497214151.13</v>
      </c>
      <c r="P9" s="28"/>
      <c r="Q9" s="44">
        <v>253887</v>
      </c>
      <c r="R9" s="13"/>
      <c r="S9" s="44">
        <v>288333</v>
      </c>
    </row>
    <row r="10" spans="1:19" s="6" customFormat="1" ht="15" customHeight="1" thickBot="1" x14ac:dyDescent="0.25">
      <c r="A10" s="3" t="s">
        <v>39</v>
      </c>
      <c r="B10" s="3" t="s">
        <v>52</v>
      </c>
      <c r="C10" s="39"/>
      <c r="D10" s="37"/>
      <c r="E10" s="37"/>
      <c r="F10" s="37"/>
      <c r="G10" s="37"/>
      <c r="H10" s="40">
        <f t="shared" si="1"/>
        <v>124689284.66999999</v>
      </c>
      <c r="I10" s="40">
        <v>117301062.45999999</v>
      </c>
      <c r="J10" s="40">
        <v>871502.66</v>
      </c>
      <c r="K10" s="40">
        <v>6516719.5499999998</v>
      </c>
      <c r="L10" s="34"/>
      <c r="M10" s="45">
        <f>O10+N10</f>
        <v>55811323.260000005</v>
      </c>
      <c r="N10" s="40">
        <v>1815034.2</v>
      </c>
      <c r="O10" s="40">
        <v>53996289.060000002</v>
      </c>
      <c r="P10" s="29"/>
      <c r="Q10" s="44">
        <v>180134</v>
      </c>
      <c r="R10" s="13"/>
      <c r="S10" s="44">
        <v>359556</v>
      </c>
    </row>
    <row r="11" spans="1:19" s="6" customFormat="1" ht="15" customHeight="1" thickBot="1" x14ac:dyDescent="0.25">
      <c r="A11" s="3" t="s">
        <v>40</v>
      </c>
      <c r="B11" s="3" t="s">
        <v>53</v>
      </c>
      <c r="C11" s="39"/>
      <c r="D11" s="37"/>
      <c r="E11" s="37"/>
      <c r="F11" s="37"/>
      <c r="G11" s="37"/>
      <c r="H11" s="40">
        <f t="shared" si="1"/>
        <v>29963.78</v>
      </c>
      <c r="I11" s="40">
        <v>29963.78</v>
      </c>
      <c r="J11" s="13">
        <v>0</v>
      </c>
      <c r="K11" s="13">
        <v>0</v>
      </c>
      <c r="L11" s="34"/>
      <c r="M11" s="45">
        <f>N11+O11</f>
        <v>360540.78</v>
      </c>
      <c r="N11" s="40">
        <v>0</v>
      </c>
      <c r="O11" s="40">
        <v>360540.78</v>
      </c>
      <c r="P11" s="29"/>
      <c r="Q11" s="44">
        <v>702</v>
      </c>
      <c r="R11" s="13"/>
      <c r="S11" s="44">
        <v>667</v>
      </c>
    </row>
    <row r="12" spans="1:19" s="6" customFormat="1" ht="15" customHeight="1" thickBot="1" x14ac:dyDescent="0.25">
      <c r="A12" s="3" t="s">
        <v>41</v>
      </c>
      <c r="B12" s="3" t="s">
        <v>54</v>
      </c>
      <c r="C12" s="39"/>
      <c r="D12" s="37"/>
      <c r="E12" s="37"/>
      <c r="F12" s="37"/>
      <c r="G12" s="37"/>
      <c r="H12" s="40">
        <f t="shared" si="1"/>
        <v>155573972.11000001</v>
      </c>
      <c r="I12" s="40">
        <v>155507667.83000001</v>
      </c>
      <c r="J12" s="13">
        <v>0</v>
      </c>
      <c r="K12" s="40">
        <v>66304.28</v>
      </c>
      <c r="L12" s="34"/>
      <c r="M12" s="45">
        <f>N12+O12</f>
        <v>169640824.55000001</v>
      </c>
      <c r="N12" s="40">
        <v>0</v>
      </c>
      <c r="O12" s="40">
        <v>169640824.55000001</v>
      </c>
      <c r="P12" s="30"/>
      <c r="Q12" s="44">
        <v>703</v>
      </c>
      <c r="R12" s="13"/>
      <c r="S12" s="44">
        <v>88219</v>
      </c>
    </row>
    <row r="13" spans="1:19" ht="15.75" thickBot="1" x14ac:dyDescent="0.3">
      <c r="L13" s="27"/>
    </row>
    <row r="14" spans="1:19" ht="15.75" thickBot="1" x14ac:dyDescent="0.3">
      <c r="B14" s="16" t="s">
        <v>42</v>
      </c>
      <c r="H14" s="40">
        <f>SUM(H6:H12)</f>
        <v>1799654309.2700005</v>
      </c>
      <c r="I14" s="40">
        <f>SUM(I6:I12)</f>
        <v>1776823145.0600002</v>
      </c>
      <c r="J14" s="40">
        <f>SUM(J6:J12)</f>
        <v>3393785.85</v>
      </c>
      <c r="K14" s="40">
        <f>SUM(K6:K12)</f>
        <v>19437378.360000003</v>
      </c>
      <c r="M14" s="41">
        <f>SUM(M6:M12)</f>
        <v>1704268435.05</v>
      </c>
      <c r="N14" s="41">
        <f t="shared" ref="N14:O14" si="2">SUM(N6:N12)</f>
        <v>48742065.380000003</v>
      </c>
      <c r="O14" s="41">
        <f t="shared" si="2"/>
        <v>1655526369.6699996</v>
      </c>
      <c r="Q14" s="26">
        <f>SUM(Q6:Q12)</f>
        <v>1754748</v>
      </c>
      <c r="R14" s="26">
        <f t="shared" ref="R14:S14" si="3">SUM(R6:R12)</f>
        <v>0</v>
      </c>
      <c r="S14" s="26">
        <f t="shared" si="3"/>
        <v>5755461</v>
      </c>
    </row>
    <row r="15" spans="1:19" x14ac:dyDescent="0.25">
      <c r="L15" s="8"/>
    </row>
    <row r="16" spans="1:19" x14ac:dyDescent="0.25">
      <c r="L16" s="8"/>
    </row>
    <row r="17" spans="12:12" x14ac:dyDescent="0.25">
      <c r="L17" s="8"/>
    </row>
  </sheetData>
  <mergeCells count="2">
    <mergeCell ref="A4:B4"/>
    <mergeCell ref="C4:D4"/>
  </mergeCells>
  <pageMargins left="0.25" right="0.25" top="0.75" bottom="0.75" header="0.3" footer="0.3"/>
  <pageSetup paperSize="8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RoutingEnabled xmlns="http://schemas.microsoft.com/sharepoint/v3">true</RoutingEnabled>
    <URL xmlns="http://schemas.microsoft.com/sharepoint/v3">
      <Url xsi:nil="true"/>
      <Description xsi:nil="true"/>
    </URL>
    <ContentDate xmlns="a029a951-197a-4454-90a0-4e8ba8bb2239">2015-12-30T22:00:00+00:00</ContentDate>
    <CEID xmlns="a029a951-197a-4454-90a0-4e8ba8bb2239" xsi:nil="true"/>
    <LanguageRef xmlns="a029a951-197a-4454-90a0-4e8ba8bb2239">
      <Value>1</Value>
    </LanguageRef>
    <ItemOrder xmlns="a029a951-197a-4454-90a0-4e8ba8bb2239">30</ItemOrder>
    <AlternateText xmlns="a029a951-197a-4454-90a0-4e8ba8bb2239" xsi:nil="true"/>
    <OrganizationalUnit xmlns="8e878111-5d44-4ac0-8d7d-001e9b3d0fd0">40</OrganizationalUnit>
    <Topic xmlns="8e878111-5d44-4ac0-8d7d-001e9b3d0fd0">93</Topic>
    <Image xmlns="a029a951-197a-4454-90a0-4e8ba8bb2239">
      <Url xsi:nil="true"/>
      <Description xsi:nil="true"/>
    </Image>
    <TitleBackup xmlns="8e878111-5d44-4ac0-8d7d-001e9b3d0fd0" xsi:nil="true"/>
    <RelatedEntity xmlns="8e878111-5d44-4ac0-8d7d-001e9b3d0fd0" xsi:nil="true"/>
    <ParentEntity xmlns="8e878111-5d44-4ac0-8d7d-001e9b3d0fd0" xsi:nil="true"/>
    <TitleEn xmlns="a029a951-197a-4454-90a0-4e8ba8bb2239" xsi:nil="true"/>
    <DisplayTitle xmlns="8e878111-5d44-4ac0-8d7d-001e9b3d0fd0">Ασφάλιστρα 2015</DisplayTitle>
    <ShowInContentGroups xmlns="a029a951-197a-4454-90a0-4e8ba8bb2239">
      <Value>508</Value>
    </ShowInContentGroups>
    <Source xmlns="8e878111-5d44-4ac0-8d7d-001e9b3d0fd0">RelatedDocumentsDEIAStat</Source>
    <AModifiedBy xmlns="a029a951-197a-4454-90a0-4e8ba8bb2239">Papacharalampous Maria Eleni</AModifiedBy>
    <AModified xmlns="a029a951-197a-4454-90a0-4e8ba8bb2239">2019-11-13T12:30:41+00:00</AModified>
    <AID xmlns="a029a951-197a-4454-90a0-4e8ba8bb2239">13095</AID>
    <ACreated xmlns="a029a951-197a-4454-90a0-4e8ba8bb2239">2019-07-29T16:06:35+00:00</ACreated>
    <ACreatedBy xmlns="a029a951-197a-4454-90a0-4e8ba8bb2239">Skiadiotis Kostas</ACreatedBy>
    <AVersion xmlns="a029a951-197a-4454-90a0-4e8ba8bb2239">11.0</AVers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4DD08-5E96-44AA-B88A-5B95A9214DCB}"/>
</file>

<file path=customXml/itemProps2.xml><?xml version="1.0" encoding="utf-8"?>
<ds:datastoreItem xmlns:ds="http://schemas.openxmlformats.org/officeDocument/2006/customXml" ds:itemID="{D1F76144-7542-40CB-B103-7BD7E9844698}"/>
</file>

<file path=customXml/itemProps3.xml><?xml version="1.0" encoding="utf-8"?>
<ds:datastoreItem xmlns:ds="http://schemas.openxmlformats.org/officeDocument/2006/customXml" ds:itemID="{13E4C9CE-8351-4AAA-81DD-99BC858437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Ζημιών</vt:lpstr>
      <vt:lpstr>Ζωής</vt:lpstr>
    </vt:vector>
  </TitlesOfParts>
  <Company>Bank of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ΑΣΦΑΛΙΣΤΡΑ  2015</dc:title>
  <dc:creator>Dikeakou Despina</dc:creator>
  <dc:description/>
  <cp:lastModifiedBy>Patras Georgios</cp:lastModifiedBy>
  <cp:lastPrinted>2014-11-13T08:07:03Z</cp:lastPrinted>
  <dcterms:created xsi:type="dcterms:W3CDTF">2014-08-28T07:24:06Z</dcterms:created>
  <dcterms:modified xsi:type="dcterms:W3CDTF">2016-07-07T12:45:06Z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0x010100C99F32645853284EB835B50D610223A1010100A120E579C51EAB44A46ECBD0880E5BC6</vt:lpwstr>
  </property>
  <property fmtid="{D5CDD505-2E9C-101B-9397-08002B2CF9AE}" pid="3" name="Order">
    <vt:r8>10600</vt:r8>
  </property>
  <property fmtid="{D5CDD505-2E9C-101B-9397-08002B2CF9AE}" pid="4" name="xd_ProgID">
    <vt:lpwstr/>
  </property>
  <property fmtid="{D5CDD505-2E9C-101B-9397-08002B2CF9AE}" pid="5" name="_SharedFileIndex">
    <vt:lpwstr/>
  </property>
  <property fmtid="{D5CDD505-2E9C-101B-9397-08002B2CF9AE}" pid="6" name="_SourceUrl">
    <vt:lpwstr/>
  </property>
  <property fmtid="{D5CDD505-2E9C-101B-9397-08002B2CF9AE}" pid="7" name="TemplateUrl">
    <vt:lpwstr/>
  </property>
</Properties>
</file>